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2019-2023" sheetId="7" r:id="rId1"/>
  </sheets>
  <definedNames>
    <definedName name="_xlnm._FilterDatabase" localSheetId="0" hidden="1">'2019-2023'!$A$4:$K$4</definedName>
    <definedName name="_xlnm.Print_Titles" localSheetId="0">'2019-2023'!$3:$3</definedName>
    <definedName name="_xlnm.Print_Area" localSheetId="0">'2019-2023'!$A$1:$K$25</definedName>
  </definedNames>
  <calcPr calcId="125725"/>
</workbook>
</file>

<file path=xl/calcChain.xml><?xml version="1.0" encoding="utf-8"?>
<calcChain xmlns="http://schemas.openxmlformats.org/spreadsheetml/2006/main">
  <c r="J20" i="7"/>
  <c r="E12"/>
  <c r="C6"/>
  <c r="F20"/>
  <c r="F19" s="1"/>
  <c r="C19"/>
  <c r="C20"/>
  <c r="D20"/>
  <c r="D19" s="1"/>
  <c r="E10"/>
  <c r="G10"/>
  <c r="I10"/>
  <c r="K10"/>
  <c r="I11"/>
  <c r="E11"/>
  <c r="E16" l="1"/>
  <c r="G7"/>
  <c r="K18" l="1"/>
  <c r="I18"/>
  <c r="G18"/>
  <c r="K15"/>
  <c r="K11"/>
  <c r="I15"/>
  <c r="J6" l="1"/>
  <c r="H6"/>
  <c r="F6"/>
  <c r="D6"/>
  <c r="I6" l="1"/>
  <c r="H20"/>
  <c r="H19" s="1"/>
  <c r="J19"/>
  <c r="G21"/>
  <c r="K24" l="1"/>
  <c r="K23"/>
  <c r="K22"/>
  <c r="K21"/>
  <c r="K20"/>
  <c r="K19"/>
  <c r="I24"/>
  <c r="I23"/>
  <c r="I22"/>
  <c r="I21"/>
  <c r="I20"/>
  <c r="I19"/>
  <c r="G24"/>
  <c r="G23"/>
  <c r="G22"/>
  <c r="G20"/>
  <c r="G19"/>
  <c r="E24"/>
  <c r="E23"/>
  <c r="E22"/>
  <c r="E21"/>
  <c r="E20"/>
  <c r="E19"/>
  <c r="C5" l="1"/>
  <c r="K7" l="1"/>
  <c r="K8"/>
  <c r="K9"/>
  <c r="K13"/>
  <c r="K14"/>
  <c r="K16"/>
  <c r="K17"/>
  <c r="I7"/>
  <c r="I8"/>
  <c r="I9"/>
  <c r="I13"/>
  <c r="I14"/>
  <c r="I16"/>
  <c r="I17"/>
  <c r="G8"/>
  <c r="G9"/>
  <c r="G13"/>
  <c r="G14"/>
  <c r="G15"/>
  <c r="G16"/>
  <c r="G17"/>
  <c r="E7"/>
  <c r="E8"/>
  <c r="E9"/>
  <c r="E13"/>
  <c r="E14"/>
  <c r="E15"/>
  <c r="E17"/>
  <c r="E18"/>
  <c r="E6" l="1"/>
  <c r="D5"/>
  <c r="E5" s="1"/>
  <c r="J5"/>
  <c r="H5"/>
  <c r="G6" l="1"/>
  <c r="F5"/>
  <c r="G5" s="1"/>
  <c r="K5"/>
  <c r="K6"/>
  <c r="I5" l="1"/>
</calcChain>
</file>

<file path=xl/sharedStrings.xml><?xml version="1.0" encoding="utf-8"?>
<sst xmlns="http://schemas.openxmlformats.org/spreadsheetml/2006/main" count="64" uniqueCount="63">
  <si>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</si>
  <si>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</si>
  <si>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</si>
  <si>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</si>
  <si>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</si>
  <si>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</si>
  <si>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</si>
  <si>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</si>
  <si>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</si>
  <si>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</si>
  <si>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</si>
  <si>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</si>
  <si>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</si>
  <si>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</si>
  <si>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</si>
  <si>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</si>
  <si>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</si>
  <si>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</si>
  <si>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</si>
  <si>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</si>
  <si>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</si>
  <si>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</si>
  <si>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</si>
  <si>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</si>
  <si>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</si>
  <si>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</si>
  <si>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</si>
  <si>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</si>
  <si>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</si>
  <si>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</si>
  <si>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</si>
  <si>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</si>
  <si>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</si>
  <si>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</si>
  <si>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</si>
  <si>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</si>
  <si>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</si>
  <si>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</si>
  <si>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</si>
  <si>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</si>
  <si>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>2 02 00000 00 0000 000</t>
  </si>
  <si>
    <t>ДОХОДОВ ВСЕГО:</t>
  </si>
  <si>
    <t>2 00 00000 00 0000 000</t>
  </si>
  <si>
    <t xml:space="preserve"> рублей</t>
  </si>
  <si>
    <t>Темп 2022/2021</t>
  </si>
  <si>
    <t>﻿2 07 00000 00 0000 000</t>
  </si>
  <si>
    <t>﻿ПРОЧИЕ БЕЗВОЗМЕЗДНЫЕ ПОСТУПЛЕНИЯ</t>
  </si>
  <si>
    <t>Темп 2023/2022</t>
  </si>
  <si>
    <t>2 02 10000 00 0000 150</t>
  </si>
  <si>
    <t>2 02 20000 00 0000 150</t>
  </si>
  <si>
    <t>2 02 30000 00 0000 150</t>
  </si>
  <si>
    <t>2 02 40000 00 0000 150</t>
  </si>
  <si>
    <t>Темп 2024/2023</t>
  </si>
  <si>
    <t>1 06 00000 00 0000 000</t>
  </si>
  <si>
    <t>НАЛОГИ НА ИМУЩЕСТВО</t>
  </si>
  <si>
    <t>2021 год факт</t>
  </si>
  <si>
    <t>2022 год оценка</t>
  </si>
  <si>
    <t>2023 год</t>
  </si>
  <si>
    <t>2024год</t>
  </si>
  <si>
    <t>2025 год</t>
  </si>
  <si>
    <t>Темп 2025/2024</t>
  </si>
  <si>
    <t>ЗАДОЛЖЕННОСТЬ И ПЕРЕРАСЧЕТЫ ПО ОТМЕНЕННЫМ НАЛОГАМ,СБОРАМ И ИНЫМ ОБЯЗАТЕЛЬНЫМ ПЛАТЕЖАМ</t>
  </si>
  <si>
    <t xml:space="preserve">Сведения о доходах бюджета  Мглинского городского поселения Мглинского муниципального района  Брянской области в 2021- 2025 годах 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</si>
</sst>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%"/>
  </numFmts>
  <fonts count="8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7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tabSelected="1" zoomScale="73" zoomScaleNormal="73" zoomScaleSheetLayoutView="70" workbookViewId="0">
      <pane ySplit="3" topLeftCell="A7" activePane="bottomLeft" state="frozen"/>
      <selection pane="bottomLeft" activeCell="D5" sqref="D5:D25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26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>
      <c r="F2" s="1"/>
      <c r="G2" s="1"/>
      <c r="H2" s="1"/>
      <c r="I2" s="1"/>
      <c r="J2" s="1"/>
      <c r="K2" s="8" t="s">
        <v>43</v>
      </c>
    </row>
    <row r="3" spans="1:11" ht="45.75" customHeight="1">
      <c r="A3" s="7" t="s">
        <v>10</v>
      </c>
      <c r="B3" s="7" t="s">
        <v>11</v>
      </c>
      <c r="C3" s="7" t="s">
        <v>55</v>
      </c>
      <c r="D3" s="7" t="s">
        <v>56</v>
      </c>
      <c r="E3" s="7" t="s">
        <v>44</v>
      </c>
      <c r="F3" s="21" t="s">
        <v>57</v>
      </c>
      <c r="G3" s="7" t="s">
        <v>47</v>
      </c>
      <c r="H3" s="21" t="s">
        <v>58</v>
      </c>
      <c r="I3" s="7" t="s">
        <v>52</v>
      </c>
      <c r="J3" s="21" t="s">
        <v>59</v>
      </c>
      <c r="K3" s="7" t="s">
        <v>60</v>
      </c>
    </row>
    <row r="4" spans="1:11" ht="21.75" customHeight="1">
      <c r="A4" s="9">
        <v>1</v>
      </c>
      <c r="B4" s="9" t="s">
        <v>0</v>
      </c>
      <c r="C4" s="9" t="s">
        <v>1</v>
      </c>
      <c r="D4" s="9" t="s">
        <v>2</v>
      </c>
      <c r="E4" s="9" t="s">
        <v>3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8</v>
      </c>
      <c r="K4" s="9" t="s">
        <v>9</v>
      </c>
    </row>
    <row r="5" spans="1:11" ht="36" customHeight="1">
      <c r="A5" s="12"/>
      <c r="B5" s="13" t="s">
        <v>41</v>
      </c>
      <c r="C5" s="14">
        <f>C6+C19</f>
        <v>76731560.060000002</v>
      </c>
      <c r="D5" s="14">
        <f>D6+D19</f>
        <v>234303456.37</v>
      </c>
      <c r="E5" s="17">
        <f>D5/C5</f>
        <v>3.0535474084820788</v>
      </c>
      <c r="F5" s="14">
        <f>F6+F19</f>
        <v>44673317.950000003</v>
      </c>
      <c r="G5" s="17">
        <f>F5/D5</f>
        <v>0.19066435741969676</v>
      </c>
      <c r="H5" s="14">
        <f>H6+H19</f>
        <v>34374711.439999998</v>
      </c>
      <c r="I5" s="17">
        <f>H5/F5</f>
        <v>0.76946851090114732</v>
      </c>
      <c r="J5" s="14">
        <f>J6+J19</f>
        <v>50997104</v>
      </c>
      <c r="K5" s="17">
        <f>J5/H5</f>
        <v>1.4835645701059594</v>
      </c>
    </row>
    <row r="6" spans="1:11" s="2" customFormat="1" ht="36" customHeight="1">
      <c r="A6" s="23" t="s">
        <v>12</v>
      </c>
      <c r="B6" s="11" t="s">
        <v>13</v>
      </c>
      <c r="C6" s="22">
        <f>C7+C8+C9+C10+C13+C14+C15+C16+C17+C18+C11+C12</f>
        <v>25117558.970000006</v>
      </c>
      <c r="D6" s="22">
        <f>D7+D8+D9+D10+D13+D14+D15+D16+D17+D18+D11</f>
        <v>22979612.09</v>
      </c>
      <c r="E6" s="6">
        <f>D6/C6</f>
        <v>0.91488237839697983</v>
      </c>
      <c r="F6" s="22">
        <f>F7+F8+F9+F10+F13+F14+F15+F16+F17+F18+F11</f>
        <v>24713200</v>
      </c>
      <c r="G6" s="6">
        <f>F6/D6</f>
        <v>1.0754402599665467</v>
      </c>
      <c r="H6" s="22">
        <f>H7+H8+H9+H10+H13+H14+H15+H16+H17+H18+H11</f>
        <v>25681900</v>
      </c>
      <c r="I6" s="6">
        <f>H6/F6</f>
        <v>1.0391976757360439</v>
      </c>
      <c r="J6" s="22">
        <f>J7+J8+J9+J10+J13+J14+J15+J16+J17+J18+J11</f>
        <v>26892000</v>
      </c>
      <c r="K6" s="6">
        <f>J6/H6</f>
        <v>1.0471187879401447</v>
      </c>
    </row>
    <row r="7" spans="1:11" ht="40.5" customHeight="1">
      <c r="A7" s="18" t="s">
        <v>14</v>
      </c>
      <c r="B7" s="3" t="s">
        <v>15</v>
      </c>
      <c r="C7" s="15">
        <v>6666584.6500000004</v>
      </c>
      <c r="D7" s="15">
        <v>6567300</v>
      </c>
      <c r="E7" s="6">
        <f t="shared" ref="E7:E24" si="0">D7/C7</f>
        <v>0.9851071192803349</v>
      </c>
      <c r="F7" s="20">
        <v>7029300</v>
      </c>
      <c r="G7" s="6">
        <f t="shared" ref="G7:K24" si="1">F7/D7</f>
        <v>1.0703485450641816</v>
      </c>
      <c r="H7" s="20">
        <v>7590300</v>
      </c>
      <c r="I7" s="6">
        <f t="shared" ref="I7:I17" si="2">H7/F7</f>
        <v>1.0798088003072852</v>
      </c>
      <c r="J7" s="20">
        <v>8162400</v>
      </c>
      <c r="K7" s="6">
        <f t="shared" ref="K7:K17" si="3">J7/H7</f>
        <v>1.0753725149203588</v>
      </c>
    </row>
    <row r="8" spans="1:11" ht="70.5" customHeight="1">
      <c r="A8" s="18" t="s">
        <v>16</v>
      </c>
      <c r="B8" s="3" t="s">
        <v>17</v>
      </c>
      <c r="C8" s="15">
        <v>2233201.2000000002</v>
      </c>
      <c r="D8" s="15">
        <v>2527700</v>
      </c>
      <c r="E8" s="6">
        <f t="shared" si="0"/>
        <v>1.1318729364823912</v>
      </c>
      <c r="F8" s="20">
        <v>2306200</v>
      </c>
      <c r="G8" s="6">
        <f t="shared" si="1"/>
        <v>0.91237093009455239</v>
      </c>
      <c r="H8" s="20">
        <v>2362000</v>
      </c>
      <c r="I8" s="6">
        <f t="shared" si="2"/>
        <v>1.0241956465180817</v>
      </c>
      <c r="J8" s="20">
        <v>2471000</v>
      </c>
      <c r="K8" s="6">
        <f t="shared" si="3"/>
        <v>1.04614733276884</v>
      </c>
    </row>
    <row r="9" spans="1:11" s="4" customFormat="1" ht="43.5" customHeight="1">
      <c r="A9" s="18" t="s">
        <v>18</v>
      </c>
      <c r="B9" s="3" t="s">
        <v>19</v>
      </c>
      <c r="C9" s="15">
        <v>1056721.31</v>
      </c>
      <c r="D9" s="15">
        <v>2001481.74</v>
      </c>
      <c r="E9" s="6">
        <f t="shared" si="0"/>
        <v>1.8940488102771391</v>
      </c>
      <c r="F9" s="20">
        <v>2105700</v>
      </c>
      <c r="G9" s="6">
        <f t="shared" si="1"/>
        <v>1.0520705524897769</v>
      </c>
      <c r="H9" s="20">
        <v>2253100</v>
      </c>
      <c r="I9" s="6">
        <f t="shared" si="2"/>
        <v>1.070000474901458</v>
      </c>
      <c r="J9" s="20">
        <v>2413000</v>
      </c>
      <c r="K9" s="6">
        <f t="shared" si="3"/>
        <v>1.0709688873108163</v>
      </c>
    </row>
    <row r="10" spans="1:11" ht="43.5" customHeight="1">
      <c r="A10" s="25" t="s">
        <v>53</v>
      </c>
      <c r="B10" s="3" t="s">
        <v>54</v>
      </c>
      <c r="C10" s="15">
        <v>13365892.32</v>
      </c>
      <c r="D10" s="15">
        <v>10108770</v>
      </c>
      <c r="E10" s="6">
        <f t="shared" si="0"/>
        <v>0.75631089627093451</v>
      </c>
      <c r="F10" s="20">
        <v>11408000</v>
      </c>
      <c r="G10" s="6">
        <f t="shared" si="1"/>
        <v>1.1285250332137342</v>
      </c>
      <c r="H10" s="20">
        <v>11862500</v>
      </c>
      <c r="I10" s="6">
        <f t="shared" si="2"/>
        <v>1.0398404628330995</v>
      </c>
      <c r="J10" s="20">
        <v>12231600</v>
      </c>
      <c r="K10" s="6">
        <f t="shared" si="3"/>
        <v>1.0311148577449947</v>
      </c>
    </row>
    <row r="11" spans="1:11" ht="72.75" hidden="1" customHeight="1">
      <c r="A11" s="18" t="s">
        <v>32</v>
      </c>
      <c r="B11" s="3" t="s">
        <v>33</v>
      </c>
      <c r="C11" s="15">
        <v>0</v>
      </c>
      <c r="D11" s="15">
        <v>0</v>
      </c>
      <c r="E11" s="6">
        <f>IF(C11=0,0,ROUND(D11/C11,1))</f>
        <v>0</v>
      </c>
      <c r="F11" s="20">
        <v>0</v>
      </c>
      <c r="G11" s="6">
        <v>0</v>
      </c>
      <c r="H11" s="20">
        <v>0</v>
      </c>
      <c r="I11" s="6">
        <f>IF(F11=0,0,ROUND(H11/F11,1))</f>
        <v>0</v>
      </c>
      <c r="J11" s="20">
        <v>0</v>
      </c>
      <c r="K11" s="6">
        <f>IF(H11=0,0,ROUND(J11/H11,1))</f>
        <v>0</v>
      </c>
    </row>
    <row r="12" spans="1:11" ht="72.75" customHeight="1">
      <c r="A12" s="25" t="s">
        <v>32</v>
      </c>
      <c r="B12" s="3" t="s">
        <v>61</v>
      </c>
      <c r="C12" s="15">
        <v>-113.41</v>
      </c>
      <c r="D12" s="15">
        <v>0</v>
      </c>
      <c r="E12" s="6">
        <f>IF(C12=0,0,ROUND(D12/C12,1))</f>
        <v>0</v>
      </c>
      <c r="F12" s="20"/>
      <c r="G12" s="6"/>
      <c r="H12" s="20"/>
      <c r="I12" s="6"/>
      <c r="J12" s="20"/>
      <c r="K12" s="6"/>
    </row>
    <row r="13" spans="1:11" ht="70.150000000000006" customHeight="1">
      <c r="A13" s="18" t="s">
        <v>20</v>
      </c>
      <c r="B13" s="3" t="s">
        <v>21</v>
      </c>
      <c r="C13" s="15">
        <v>1502692.91</v>
      </c>
      <c r="D13" s="15">
        <v>1365631.98</v>
      </c>
      <c r="E13" s="6">
        <f t="shared" si="0"/>
        <v>0.90878979391737469</v>
      </c>
      <c r="F13" s="20">
        <v>1364000</v>
      </c>
      <c r="G13" s="6">
        <f t="shared" si="1"/>
        <v>0.99880496354515658</v>
      </c>
      <c r="H13" s="20">
        <v>1364000</v>
      </c>
      <c r="I13" s="6">
        <f t="shared" si="2"/>
        <v>1</v>
      </c>
      <c r="J13" s="20">
        <v>1364000</v>
      </c>
      <c r="K13" s="6">
        <f t="shared" si="3"/>
        <v>1</v>
      </c>
    </row>
    <row r="14" spans="1:11" ht="37.5" customHeight="1">
      <c r="A14" s="18" t="s">
        <v>22</v>
      </c>
      <c r="B14" s="3" t="s">
        <v>23</v>
      </c>
      <c r="C14" s="15">
        <v>0</v>
      </c>
      <c r="D14" s="15">
        <v>0</v>
      </c>
      <c r="E14" s="6" t="e">
        <f t="shared" si="0"/>
        <v>#DIV/0!</v>
      </c>
      <c r="F14" s="20">
        <v>0</v>
      </c>
      <c r="G14" s="6" t="e">
        <f t="shared" si="1"/>
        <v>#DIV/0!</v>
      </c>
      <c r="H14" s="20">
        <v>0</v>
      </c>
      <c r="I14" s="6" t="e">
        <f t="shared" si="2"/>
        <v>#DIV/0!</v>
      </c>
      <c r="J14" s="20">
        <v>0</v>
      </c>
      <c r="K14" s="6" t="e">
        <f t="shared" si="3"/>
        <v>#DIV/0!</v>
      </c>
    </row>
    <row r="15" spans="1:11" s="4" customFormat="1" ht="52.5" customHeight="1">
      <c r="A15" s="18" t="s">
        <v>24</v>
      </c>
      <c r="B15" s="3" t="s">
        <v>25</v>
      </c>
      <c r="C15" s="15">
        <v>0</v>
      </c>
      <c r="D15" s="15">
        <v>0</v>
      </c>
      <c r="E15" s="6" t="e">
        <f t="shared" si="0"/>
        <v>#DIV/0!</v>
      </c>
      <c r="F15" s="20">
        <v>0</v>
      </c>
      <c r="G15" s="6" t="e">
        <f t="shared" si="1"/>
        <v>#DIV/0!</v>
      </c>
      <c r="H15" s="20">
        <v>0</v>
      </c>
      <c r="I15" s="6">
        <f>IF(F15=0,0,ROUND(H15/F15,1))</f>
        <v>0</v>
      </c>
      <c r="J15" s="20">
        <v>0</v>
      </c>
      <c r="K15" s="6">
        <f>IF(H15=0,0,ROUND(J15/H15,1))</f>
        <v>0</v>
      </c>
    </row>
    <row r="16" spans="1:11" s="4" customFormat="1" ht="54.75" customHeight="1">
      <c r="A16" s="18" t="s">
        <v>26</v>
      </c>
      <c r="B16" s="3" t="s">
        <v>27</v>
      </c>
      <c r="C16" s="15">
        <v>132973.23000000001</v>
      </c>
      <c r="D16" s="15">
        <v>252783.06</v>
      </c>
      <c r="E16" s="6">
        <f t="shared" si="0"/>
        <v>1.901007142565462</v>
      </c>
      <c r="F16" s="20">
        <v>500000</v>
      </c>
      <c r="G16" s="6">
        <f t="shared" si="1"/>
        <v>1.9779806447473181</v>
      </c>
      <c r="H16" s="20">
        <v>250000</v>
      </c>
      <c r="I16" s="6">
        <f t="shared" si="2"/>
        <v>0.5</v>
      </c>
      <c r="J16" s="20">
        <v>250000</v>
      </c>
      <c r="K16" s="6">
        <f t="shared" si="3"/>
        <v>1</v>
      </c>
    </row>
    <row r="17" spans="1:13" ht="40.15" customHeight="1">
      <c r="A17" s="18" t="s">
        <v>28</v>
      </c>
      <c r="B17" s="3" t="s">
        <v>29</v>
      </c>
      <c r="C17" s="15">
        <v>0</v>
      </c>
      <c r="D17" s="15">
        <v>0</v>
      </c>
      <c r="E17" s="6" t="e">
        <f t="shared" si="0"/>
        <v>#DIV/0!</v>
      </c>
      <c r="F17" s="20">
        <v>0</v>
      </c>
      <c r="G17" s="6" t="e">
        <f t="shared" si="1"/>
        <v>#DIV/0!</v>
      </c>
      <c r="H17" s="20">
        <v>0</v>
      </c>
      <c r="I17" s="6" t="e">
        <f t="shared" si="2"/>
        <v>#DIV/0!</v>
      </c>
      <c r="J17" s="20">
        <v>0</v>
      </c>
      <c r="K17" s="6" t="e">
        <f t="shared" si="3"/>
        <v>#DIV/0!</v>
      </c>
    </row>
    <row r="18" spans="1:13" ht="33.75" customHeight="1">
      <c r="A18" s="18" t="s">
        <v>31</v>
      </c>
      <c r="B18" s="3" t="s">
        <v>30</v>
      </c>
      <c r="C18" s="15">
        <v>159606.76</v>
      </c>
      <c r="D18" s="15">
        <v>155945.31</v>
      </c>
      <c r="E18" s="6">
        <f t="shared" si="0"/>
        <v>0.97705955562283198</v>
      </c>
      <c r="F18" s="20">
        <v>0</v>
      </c>
      <c r="G18" s="6">
        <f t="shared" si="1"/>
        <v>0</v>
      </c>
      <c r="H18" s="20">
        <v>0</v>
      </c>
      <c r="I18" s="6">
        <f>IF(F18=0,0,ROUND(H18/F18,1))</f>
        <v>0</v>
      </c>
      <c r="J18" s="20">
        <v>0</v>
      </c>
      <c r="K18" s="6">
        <f>IF(H18=0,0,ROUND(J18/H18,1))</f>
        <v>0</v>
      </c>
    </row>
    <row r="19" spans="1:13" ht="30" customHeight="1">
      <c r="A19" s="19" t="s">
        <v>42</v>
      </c>
      <c r="B19" s="11" t="s">
        <v>34</v>
      </c>
      <c r="C19" s="16">
        <f>C20+C25</f>
        <v>51614001.089999996</v>
      </c>
      <c r="D19" s="16">
        <f>D20+D25</f>
        <v>211323844.28</v>
      </c>
      <c r="E19" s="6">
        <f t="shared" si="0"/>
        <v>4.0943123923199041</v>
      </c>
      <c r="F19" s="16">
        <f>F20+F25</f>
        <v>19960117.949999999</v>
      </c>
      <c r="G19" s="6">
        <f t="shared" si="1"/>
        <v>9.4452748661685473E-2</v>
      </c>
      <c r="H19" s="16">
        <f>H20</f>
        <v>8692811.4400000013</v>
      </c>
      <c r="I19" s="6">
        <f t="shared" si="1"/>
        <v>0.43550902162880262</v>
      </c>
      <c r="J19" s="16">
        <f>J20</f>
        <v>24105104</v>
      </c>
      <c r="K19" s="6">
        <f t="shared" si="1"/>
        <v>2.7729928535065516</v>
      </c>
      <c r="M19" s="10"/>
    </row>
    <row r="20" spans="1:13" ht="56.25" customHeight="1">
      <c r="A20" s="18" t="s">
        <v>40</v>
      </c>
      <c r="B20" s="3" t="s">
        <v>35</v>
      </c>
      <c r="C20" s="15">
        <f>C21+C22+C23+C24</f>
        <v>51576880.629999995</v>
      </c>
      <c r="D20" s="15">
        <f>D21+D22+D23+D24</f>
        <v>211323844.28</v>
      </c>
      <c r="E20" s="6">
        <f t="shared" si="0"/>
        <v>4.0972591149120845</v>
      </c>
      <c r="F20" s="15">
        <f>F21+F22+F23+F24</f>
        <v>19960117.949999999</v>
      </c>
      <c r="G20" s="6">
        <f t="shared" si="1"/>
        <v>9.4452748661685473E-2</v>
      </c>
      <c r="H20" s="15">
        <f>H21+H22+H23+H24</f>
        <v>8692811.4400000013</v>
      </c>
      <c r="I20" s="6">
        <f t="shared" si="1"/>
        <v>0.43550902162880262</v>
      </c>
      <c r="J20" s="15">
        <f>J21+J22+J23+J24</f>
        <v>24105104</v>
      </c>
      <c r="K20" s="6">
        <f t="shared" si="1"/>
        <v>2.7729928535065516</v>
      </c>
      <c r="M20" s="10"/>
    </row>
    <row r="21" spans="1:13" ht="38.25" customHeight="1">
      <c r="A21" s="18" t="s">
        <v>48</v>
      </c>
      <c r="B21" s="3" t="s">
        <v>36</v>
      </c>
      <c r="C21" s="15">
        <v>0</v>
      </c>
      <c r="D21" s="15">
        <v>0</v>
      </c>
      <c r="E21" s="6" t="e">
        <f t="shared" si="0"/>
        <v>#DIV/0!</v>
      </c>
      <c r="F21" s="20">
        <v>0</v>
      </c>
      <c r="G21" s="6" t="e">
        <f t="shared" si="1"/>
        <v>#DIV/0!</v>
      </c>
      <c r="H21" s="20">
        <v>0</v>
      </c>
      <c r="I21" s="6" t="e">
        <f t="shared" si="1"/>
        <v>#DIV/0!</v>
      </c>
      <c r="J21" s="20">
        <v>0</v>
      </c>
      <c r="K21" s="6" t="e">
        <f t="shared" si="1"/>
        <v>#DIV/0!</v>
      </c>
      <c r="M21" s="10"/>
    </row>
    <row r="22" spans="1:13" ht="47.25">
      <c r="A22" s="18" t="s">
        <v>49</v>
      </c>
      <c r="B22" s="3" t="s">
        <v>37</v>
      </c>
      <c r="C22" s="15">
        <v>33739912.469999999</v>
      </c>
      <c r="D22" s="15">
        <v>210820564.28</v>
      </c>
      <c r="E22" s="6">
        <f t="shared" si="0"/>
        <v>6.2484028216567573</v>
      </c>
      <c r="F22" s="20">
        <v>19385171.949999999</v>
      </c>
      <c r="G22" s="6">
        <f t="shared" si="1"/>
        <v>9.1951048590562093E-2</v>
      </c>
      <c r="H22" s="20">
        <v>8091969.4400000004</v>
      </c>
      <c r="I22" s="6">
        <f t="shared" si="1"/>
        <v>0.41743088278358043</v>
      </c>
      <c r="J22" s="20">
        <v>23483090</v>
      </c>
      <c r="K22" s="6">
        <f t="shared" si="1"/>
        <v>2.9020240590527981</v>
      </c>
      <c r="M22" s="10"/>
    </row>
    <row r="23" spans="1:13" ht="36.75" customHeight="1">
      <c r="A23" s="18" t="s">
        <v>50</v>
      </c>
      <c r="B23" s="3" t="s">
        <v>38</v>
      </c>
      <c r="C23" s="15">
        <v>454877</v>
      </c>
      <c r="D23" s="15">
        <v>503280</v>
      </c>
      <c r="E23" s="6">
        <f t="shared" si="0"/>
        <v>1.1064089852861323</v>
      </c>
      <c r="F23" s="20">
        <v>574946</v>
      </c>
      <c r="G23" s="6">
        <f t="shared" si="1"/>
        <v>1.1423978699729773</v>
      </c>
      <c r="H23" s="20">
        <v>600842</v>
      </c>
      <c r="I23" s="6">
        <f t="shared" si="1"/>
        <v>1.0450407516531988</v>
      </c>
      <c r="J23" s="20">
        <v>622014</v>
      </c>
      <c r="K23" s="6">
        <f t="shared" si="1"/>
        <v>1.0352372171053288</v>
      </c>
      <c r="M23" s="10"/>
    </row>
    <row r="24" spans="1:13" ht="32.25" customHeight="1">
      <c r="A24" s="18" t="s">
        <v>51</v>
      </c>
      <c r="B24" s="3" t="s">
        <v>39</v>
      </c>
      <c r="C24" s="15">
        <v>17382091.16</v>
      </c>
      <c r="D24" s="15">
        <v>0</v>
      </c>
      <c r="E24" s="6">
        <f t="shared" si="0"/>
        <v>0</v>
      </c>
      <c r="F24" s="20">
        <v>0</v>
      </c>
      <c r="G24" s="6" t="e">
        <f t="shared" si="1"/>
        <v>#DIV/0!</v>
      </c>
      <c r="H24" s="20">
        <v>0</v>
      </c>
      <c r="I24" s="6" t="e">
        <f t="shared" si="1"/>
        <v>#DIV/0!</v>
      </c>
      <c r="J24" s="20">
        <v>0</v>
      </c>
      <c r="K24" s="6" t="e">
        <f t="shared" si="1"/>
        <v>#DIV/0!</v>
      </c>
      <c r="M24" s="10"/>
    </row>
    <row r="25" spans="1:13" ht="32.25" customHeight="1">
      <c r="A25" s="18" t="s">
        <v>45</v>
      </c>
      <c r="B25" s="3" t="s">
        <v>46</v>
      </c>
      <c r="C25" s="15">
        <v>37120.46</v>
      </c>
      <c r="D25" s="15">
        <v>0</v>
      </c>
      <c r="E25" s="6">
        <v>0</v>
      </c>
      <c r="F25" s="20">
        <v>0</v>
      </c>
      <c r="G25" s="6">
        <v>0</v>
      </c>
      <c r="H25" s="20">
        <v>0</v>
      </c>
      <c r="I25" s="6">
        <v>0</v>
      </c>
      <c r="J25" s="20">
        <v>0</v>
      </c>
      <c r="K25" s="6">
        <v>0</v>
      </c>
      <c r="M25" s="10"/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1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2019-2023</vt:lpstr>
      <vt:lpstr>'2019-2023'!Заголовки_для_печати</vt:lpstr>
      <vt:lpstr>'2019-2023'!Область_печати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Пользователь</cp:lastModifiedBy>
  <cp:lastPrinted>2022-12-12T14:12:15Z</cp:lastPrinted>
  <dcterms:created xsi:type="dcterms:W3CDTF">2006-09-16T00:00:00Z</dcterms:created>
  <dcterms:modified xsi:type="dcterms:W3CDTF">2022-12-12T14:12:34Z</dcterms:modified>
</cp:coreProperties>
</file>